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510" windowWidth="10260" windowHeight="11625" activeTab="0"/>
  </bookViews>
  <sheets>
    <sheet name="obliczenia Qww ścieków" sheetId="1" r:id="rId1"/>
    <sheet name="nieaktualne" sheetId="2" state="hidden" r:id="rId2"/>
    <sheet name="Arkusz2" sheetId="3" r:id="rId3"/>
  </sheets>
  <definedNames>
    <definedName name="przeplyw" localSheetId="0">#REF!</definedName>
    <definedName name="przeplyw">#REF!</definedName>
  </definedNames>
  <calcPr fullCalcOnLoad="1"/>
</workbook>
</file>

<file path=xl/sharedStrings.xml><?xml version="1.0" encoding="utf-8"?>
<sst xmlns="http://schemas.openxmlformats.org/spreadsheetml/2006/main" count="111" uniqueCount="91">
  <si>
    <t>Zmywarka do naczyń</t>
  </si>
  <si>
    <t>Pralka automatyczna</t>
  </si>
  <si>
    <t>Lp.</t>
  </si>
  <si>
    <t>Suma</t>
  </si>
  <si>
    <t>l/s</t>
  </si>
  <si>
    <t>Odbiorniki</t>
  </si>
  <si>
    <t>Liczba</t>
  </si>
  <si>
    <t>Równoważnik odpływu (Du)</t>
  </si>
  <si>
    <t>Umywalka</t>
  </si>
  <si>
    <t>Zlewozmywak</t>
  </si>
  <si>
    <t>Zlew</t>
  </si>
  <si>
    <t>Pisuar</t>
  </si>
  <si>
    <t>Miska ustęp.</t>
  </si>
  <si>
    <t>Prysznic</t>
  </si>
  <si>
    <t>Liczba punktów</t>
  </si>
  <si>
    <t>Wpust podłogowy</t>
  </si>
  <si>
    <t>Miska ustępowa</t>
  </si>
  <si>
    <t>Natrysk</t>
  </si>
  <si>
    <t>Wanna</t>
  </si>
  <si>
    <t>Zlewozmywak laboratorium</t>
  </si>
  <si>
    <t>ΣAw =</t>
  </si>
  <si>
    <t>q1=</t>
  </si>
  <si>
    <t>q2=</t>
  </si>
  <si>
    <t>q =</t>
  </si>
  <si>
    <r>
      <t>Przepływ obliczono na podstawie wzoru: 
 qo = 0,5 ×(</t>
    </r>
    <r>
      <rPr>
        <sz val="11"/>
        <color indexed="8"/>
        <rFont val="Calibri"/>
        <family val="2"/>
      </rPr>
      <t>Σ</t>
    </r>
    <r>
      <rPr>
        <sz val="11"/>
        <color theme="1"/>
        <rFont val="Calibri"/>
        <family val="2"/>
      </rPr>
      <t xml:space="preserve">Aw )0,5 [dm3/s] 
gdzie: 
k = 0,50 dla budynków biurowych
k = 1,2 dla laboratoriów w zakładach przemysłowych
AWs – równoważnik wypływu.
</t>
    </r>
  </si>
  <si>
    <t>PN-EN 12056-2 Systemy kanalizacji grawitacyjnej wewnątrz budynków Część 2: Kanalizacja sanitarna, projektowanie układu i obliczenia</t>
  </si>
  <si>
    <t>Obliczenie natężenia przepływu ścieków Qww</t>
  </si>
  <si>
    <t>Typowe współczynniki częstości (K)</t>
  </si>
  <si>
    <t>Wykorzystanie urządzeń</t>
  </si>
  <si>
    <t>K</t>
  </si>
  <si>
    <t>Korzystanie nieciągłe, np. w mieszkaniu, pensjonacie, biurze</t>
  </si>
  <si>
    <t>Korzystanie okresowe, np. w szpitalu, szkole, restauracji, hotelu</t>
  </si>
  <si>
    <t>Korzystanie zbiorowe, np. publiczne toalety i natryski</t>
  </si>
  <si>
    <t>Korzystanie specjalne, np. laboratoria</t>
  </si>
  <si>
    <t>Urządzenie</t>
  </si>
  <si>
    <t>System I</t>
  </si>
  <si>
    <t>Umywalka, bidet</t>
  </si>
  <si>
    <t>Natrysk bez korka</t>
  </si>
  <si>
    <t>Natrysk z korkiem</t>
  </si>
  <si>
    <t>Pojedynczy pisuar ze zbiornikiem</t>
  </si>
  <si>
    <t>Pisuar z zaworem spłukującym</t>
  </si>
  <si>
    <t>Pisuar płytowy</t>
  </si>
  <si>
    <t>Zlew kuchenny</t>
  </si>
  <si>
    <t>Zmywarka (gospodarstwo domowe)</t>
  </si>
  <si>
    <t>Pralka automatyczna do 5kg</t>
  </si>
  <si>
    <t>Pralka automatyczna do 12kg</t>
  </si>
  <si>
    <t>Ustęp spłukiwany ze zbiornikiem 4,0 l</t>
  </si>
  <si>
    <t>Ustęp spłukiwany ze zbiornikiem 6,0 l</t>
  </si>
  <si>
    <t>Ustęp spłukiwany ze zbiornikiem 7,5 l</t>
  </si>
  <si>
    <t>Ustęp spłukiwany ze zbiornikiem 9,0 l</t>
  </si>
  <si>
    <t>Wpust podłogowy DN50</t>
  </si>
  <si>
    <t>Wpust podłogowy DN70</t>
  </si>
  <si>
    <t>Wpust podłogowy DN100</t>
  </si>
  <si>
    <t>Podstawa:</t>
  </si>
  <si>
    <t>System pojedynczego pionu kanalizacyjnego z podejściami częściowo wypełnionymi.
Urządzenia sanitarne są podłączone do podejść częściowo wypełnionych. Podejścia te są projektowane przy stopniu wypełnienia 0,5 (50 %) i są podłączone do pojedynczego pionu kanalizacyjnego.</t>
  </si>
  <si>
    <t>Suma odpływów</t>
  </si>
  <si>
    <t>Odpływ jednostkowy DU - System I</t>
  </si>
  <si>
    <t>Natężenie przepływu ścieków</t>
  </si>
  <si>
    <t>Qww =</t>
  </si>
  <si>
    <t>Suma odpływów jednostkowych</t>
  </si>
  <si>
    <t>DU =</t>
  </si>
  <si>
    <t>Dobrany kanał odpływowy</t>
  </si>
  <si>
    <t>PVC160</t>
  </si>
  <si>
    <t>mm</t>
  </si>
  <si>
    <t>%</t>
  </si>
  <si>
    <t>Współczynnik częstości</t>
  </si>
  <si>
    <t>K =</t>
  </si>
  <si>
    <r>
      <t xml:space="preserve">Przepływ obliczono na podstawie wzoru: 
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gdzie: 
Qww = natężenie przepływu ścieków [l/s],
K = współczynnik częstości,
ΣDU = suma odpływów jednostkowych.</t>
    </r>
  </si>
  <si>
    <t>Qtot = Qww + Qc + Qp</t>
  </si>
  <si>
    <t>gdzie:</t>
  </si>
  <si>
    <t>Qtot = całkowite natężenie przepływu (l/s)</t>
  </si>
  <si>
    <t>Qww = natężenie przepływu ścieków (l/s)</t>
  </si>
  <si>
    <t>Qc = ciągłe natężenie przepływu (l/s)</t>
  </si>
  <si>
    <t>Qp = natężenie przepływu wód przetłaczanych (l/s)</t>
  </si>
  <si>
    <t>Całkowity przepływ ścieków w instalacji wynosi:</t>
  </si>
  <si>
    <t>Qc =</t>
  </si>
  <si>
    <t>Qp =</t>
  </si>
  <si>
    <t>Obliczenie całkowitego przepływu ścieków w instalacji:</t>
  </si>
  <si>
    <t>Qtot =</t>
  </si>
  <si>
    <t>&lt;--- wartość obliczona powyżej</t>
  </si>
  <si>
    <t>&lt;--- wpisz wartość</t>
  </si>
  <si>
    <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/h</t>
    </r>
  </si>
  <si>
    <t>Źródło:</t>
  </si>
  <si>
    <t>https://poradnikprojektanta.pl/</t>
  </si>
  <si>
    <t>Opracował: Adam Masłowski</t>
  </si>
  <si>
    <t>Projektowany spadek kanału:</t>
  </si>
  <si>
    <t>Minimalny spadek kanału:</t>
  </si>
  <si>
    <t>i =</t>
  </si>
  <si>
    <t>&lt;--- wpisz wartośćwspółczynnika częstości</t>
  </si>
  <si>
    <t>Uwagi</t>
  </si>
  <si>
    <t>Przy spadku kanału i=2,8% i przy przepływie ścieków Q = 1,5 l/s prędkość przepływu wynosi 0,8 m/s.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</si>
</sst>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b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131416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12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0" fontId="4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 wrapText="1"/>
    </xf>
    <xf numFmtId="2" fontId="0" fillId="33" borderId="0" xfId="0" applyNumberFormat="1" applyFill="1" applyAlignment="1">
      <alignment horizontal="center" wrapText="1"/>
    </xf>
    <xf numFmtId="0" fontId="42" fillId="0" borderId="0" xfId="0" applyFont="1" applyAlignment="1">
      <alignment horizontal="left" vertical="center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vertical="center"/>
    </xf>
    <xf numFmtId="2" fontId="42" fillId="0" borderId="0" xfId="0" applyNumberFormat="1" applyFont="1" applyAlignment="1">
      <alignment horizontal="left" vertical="center" wrapText="1"/>
    </xf>
    <xf numFmtId="2" fontId="49" fillId="36" borderId="0" xfId="0" applyNumberFormat="1" applyFont="1" applyFill="1" applyAlignment="1">
      <alignment horizontal="center" vertical="center"/>
    </xf>
    <xf numFmtId="0" fontId="42" fillId="37" borderId="10" xfId="0" applyFont="1" applyFill="1" applyBorder="1" applyAlignment="1">
      <alignment horizontal="left" vertical="center"/>
    </xf>
    <xf numFmtId="0" fontId="42" fillId="37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vertical="center" wrapText="1"/>
    </xf>
    <xf numFmtId="0" fontId="42" fillId="37" borderId="10" xfId="0" applyFont="1" applyFill="1" applyBorder="1" applyAlignment="1">
      <alignment horizontal="justify" vertical="center" wrapText="1"/>
    </xf>
    <xf numFmtId="0" fontId="42" fillId="37" borderId="1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7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2" fontId="10" fillId="36" borderId="0" xfId="0" applyNumberFormat="1" applyFont="1" applyFill="1" applyAlignment="1">
      <alignment horizontal="center" vertical="center"/>
    </xf>
    <xf numFmtId="0" fontId="33" fillId="0" borderId="0" xfId="44" applyAlignment="1">
      <alignment horizontal="center" vertical="center"/>
    </xf>
    <xf numFmtId="0" fontId="51" fillId="0" borderId="0" xfId="44" applyFont="1" applyAlignment="1">
      <alignment horizontal="center" vertical="center"/>
    </xf>
    <xf numFmtId="0" fontId="52" fillId="0" borderId="0" xfId="44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1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11 2" xfId="54"/>
    <cellStyle name="Normalny 12" xfId="55"/>
    <cellStyle name="Normalny 12 2" xfId="56"/>
    <cellStyle name="Normalny 18" xfId="57"/>
    <cellStyle name="Normalny 18 2" xfId="58"/>
    <cellStyle name="Normalny 19" xfId="59"/>
    <cellStyle name="Normalny 19 2" xfId="60"/>
    <cellStyle name="Normalny 2" xfId="61"/>
    <cellStyle name="Normalny 2 2" xfId="62"/>
    <cellStyle name="Normalny 2 3" xfId="63"/>
    <cellStyle name="Normalny 2 4" xfId="64"/>
    <cellStyle name="Normalny 20" xfId="65"/>
    <cellStyle name="Normalny 20 2" xfId="66"/>
    <cellStyle name="Normalny 21" xfId="67"/>
    <cellStyle name="Normalny 21 2" xfId="68"/>
    <cellStyle name="Normalny 22" xfId="69"/>
    <cellStyle name="Normalny 22 2" xfId="70"/>
    <cellStyle name="Normalny 23" xfId="71"/>
    <cellStyle name="Normalny 23 2" xfId="72"/>
    <cellStyle name="Normalny 24" xfId="73"/>
    <cellStyle name="Normalny 24 2" xfId="74"/>
    <cellStyle name="Normalny 25" xfId="75"/>
    <cellStyle name="Normalny 25 2" xfId="76"/>
    <cellStyle name="Normalny 26" xfId="77"/>
    <cellStyle name="Normalny 26 2" xfId="78"/>
    <cellStyle name="Normalny 27" xfId="79"/>
    <cellStyle name="Normalny 27 2" xfId="80"/>
    <cellStyle name="Normalny 30" xfId="81"/>
    <cellStyle name="Normalny 30 2" xfId="82"/>
    <cellStyle name="Normalny 31" xfId="83"/>
    <cellStyle name="Normalny 31 2" xfId="84"/>
    <cellStyle name="Normalny 32" xfId="85"/>
    <cellStyle name="Normalny 32 2" xfId="86"/>
    <cellStyle name="Normalny 33" xfId="87"/>
    <cellStyle name="Normalny 33 2" xfId="88"/>
    <cellStyle name="Normalny 34" xfId="89"/>
    <cellStyle name="Normalny 34 2" xfId="90"/>
    <cellStyle name="Normalny 35" xfId="91"/>
    <cellStyle name="Normalny 35 2" xfId="92"/>
    <cellStyle name="Normalny 36" xfId="93"/>
    <cellStyle name="Normalny 36 2" xfId="94"/>
    <cellStyle name="Normalny 37" xfId="95"/>
    <cellStyle name="Normalny 37 2" xfId="96"/>
    <cellStyle name="Normalny 38" xfId="97"/>
    <cellStyle name="Normalny 38 2" xfId="98"/>
    <cellStyle name="Normalny 39" xfId="99"/>
    <cellStyle name="Normalny 39 2" xfId="100"/>
    <cellStyle name="Normalny 40" xfId="101"/>
    <cellStyle name="Normalny 40 2" xfId="102"/>
    <cellStyle name="Normalny 41" xfId="103"/>
    <cellStyle name="Normalny 41 2" xfId="104"/>
    <cellStyle name="Normalny 42" xfId="105"/>
    <cellStyle name="Normalny 42 2" xfId="106"/>
    <cellStyle name="Normalny 44" xfId="107"/>
    <cellStyle name="Normalny 44 2" xfId="108"/>
    <cellStyle name="Normalny 45" xfId="109"/>
    <cellStyle name="Normalny 45 2" xfId="110"/>
    <cellStyle name="Normalny 46" xfId="111"/>
    <cellStyle name="Normalny 46 2" xfId="112"/>
    <cellStyle name="Normalny 47" xfId="113"/>
    <cellStyle name="Normalny 47 2" xfId="114"/>
    <cellStyle name="Normalny 48" xfId="115"/>
    <cellStyle name="Normalny 48 2" xfId="116"/>
    <cellStyle name="Normalny 49" xfId="117"/>
    <cellStyle name="Normalny 49 2" xfId="118"/>
    <cellStyle name="Normalny 51" xfId="119"/>
    <cellStyle name="Normalny 51 2" xfId="120"/>
    <cellStyle name="Normalny 52" xfId="121"/>
    <cellStyle name="Normalny 52 2" xfId="122"/>
    <cellStyle name="Normalny 53" xfId="123"/>
    <cellStyle name="Normalny 53 2" xfId="124"/>
    <cellStyle name="Normalny 54" xfId="125"/>
    <cellStyle name="Normalny 54 2" xfId="126"/>
    <cellStyle name="Normalny 56" xfId="127"/>
    <cellStyle name="Normalny 56 2" xfId="128"/>
    <cellStyle name="Normalny 57" xfId="129"/>
    <cellStyle name="Normalny 57 2" xfId="130"/>
    <cellStyle name="Normalny 58" xfId="131"/>
    <cellStyle name="Normalny 58 2" xfId="132"/>
    <cellStyle name="Normalny 59" xfId="133"/>
    <cellStyle name="Normalny 59 2" xfId="134"/>
    <cellStyle name="Normalny 60" xfId="135"/>
    <cellStyle name="Normalny 60 2" xfId="136"/>
    <cellStyle name="Normalny 61" xfId="137"/>
    <cellStyle name="Normalny 61 2" xfId="138"/>
    <cellStyle name="Normalny 62" xfId="139"/>
    <cellStyle name="Normalny 62 2" xfId="140"/>
    <cellStyle name="Normalny 64" xfId="141"/>
    <cellStyle name="Normalny 64 2" xfId="142"/>
    <cellStyle name="Normalny 66" xfId="143"/>
    <cellStyle name="Normalny 66 2" xfId="144"/>
    <cellStyle name="Normalny 67" xfId="145"/>
    <cellStyle name="Normalny 67 2" xfId="146"/>
    <cellStyle name="Normalny 8" xfId="147"/>
    <cellStyle name="Obliczenia" xfId="148"/>
    <cellStyle name="Percent" xfId="149"/>
    <cellStyle name="Suma" xfId="150"/>
    <cellStyle name="Tekst objaśnienia" xfId="151"/>
    <cellStyle name="Tekst ostrzeżenia" xfId="152"/>
    <cellStyle name="Tytuł" xfId="153"/>
    <cellStyle name="Uwaga" xfId="154"/>
    <cellStyle name="Uwaga 10" xfId="155"/>
    <cellStyle name="Uwaga 11" xfId="156"/>
    <cellStyle name="Uwaga 12" xfId="157"/>
    <cellStyle name="Uwaga 13" xfId="158"/>
    <cellStyle name="Uwaga 14" xfId="159"/>
    <cellStyle name="Uwaga 15" xfId="160"/>
    <cellStyle name="Uwaga 16" xfId="161"/>
    <cellStyle name="Uwaga 17" xfId="162"/>
    <cellStyle name="Uwaga 18" xfId="163"/>
    <cellStyle name="Uwaga 19" xfId="164"/>
    <cellStyle name="Uwaga 2" xfId="165"/>
    <cellStyle name="Uwaga 20" xfId="166"/>
    <cellStyle name="Uwaga 21" xfId="167"/>
    <cellStyle name="Uwaga 22" xfId="168"/>
    <cellStyle name="Uwaga 23" xfId="169"/>
    <cellStyle name="Uwaga 24" xfId="170"/>
    <cellStyle name="Uwaga 25" xfId="171"/>
    <cellStyle name="Uwaga 26" xfId="172"/>
    <cellStyle name="Uwaga 27" xfId="173"/>
    <cellStyle name="Uwaga 28" xfId="174"/>
    <cellStyle name="Uwaga 29" xfId="175"/>
    <cellStyle name="Uwaga 3" xfId="176"/>
    <cellStyle name="Uwaga 30" xfId="177"/>
    <cellStyle name="Uwaga 31" xfId="178"/>
    <cellStyle name="Uwaga 32" xfId="179"/>
    <cellStyle name="Uwaga 33" xfId="180"/>
    <cellStyle name="Uwaga 34" xfId="181"/>
    <cellStyle name="Uwaga 35" xfId="182"/>
    <cellStyle name="Uwaga 36" xfId="183"/>
    <cellStyle name="Uwaga 37" xfId="184"/>
    <cellStyle name="Uwaga 38" xfId="185"/>
    <cellStyle name="Uwaga 39" xfId="186"/>
    <cellStyle name="Uwaga 4" xfId="187"/>
    <cellStyle name="Uwaga 40" xfId="188"/>
    <cellStyle name="Uwaga 41" xfId="189"/>
    <cellStyle name="Uwaga 42" xfId="190"/>
    <cellStyle name="Uwaga 43" xfId="191"/>
    <cellStyle name="Uwaga 44" xfId="192"/>
    <cellStyle name="Uwaga 45" xfId="193"/>
    <cellStyle name="Uwaga 46" xfId="194"/>
    <cellStyle name="Uwaga 47" xfId="195"/>
    <cellStyle name="Uwaga 48" xfId="196"/>
    <cellStyle name="Uwaga 49" xfId="197"/>
    <cellStyle name="Uwaga 5" xfId="198"/>
    <cellStyle name="Uwaga 50" xfId="199"/>
    <cellStyle name="Uwaga 51" xfId="200"/>
    <cellStyle name="Uwaga 52" xfId="201"/>
    <cellStyle name="Uwaga 53" xfId="202"/>
    <cellStyle name="Uwaga 54" xfId="203"/>
    <cellStyle name="Uwaga 55" xfId="204"/>
    <cellStyle name="Uwaga 56" xfId="205"/>
    <cellStyle name="Uwaga 57" xfId="206"/>
    <cellStyle name="Uwaga 58" xfId="207"/>
    <cellStyle name="Uwaga 59" xfId="208"/>
    <cellStyle name="Uwaga 6" xfId="209"/>
    <cellStyle name="Uwaga 60" xfId="210"/>
    <cellStyle name="Uwaga 61" xfId="211"/>
    <cellStyle name="Uwaga 62" xfId="212"/>
    <cellStyle name="Uwaga 63" xfId="213"/>
    <cellStyle name="Uwaga 64" xfId="214"/>
    <cellStyle name="Uwaga 65" xfId="215"/>
    <cellStyle name="Uwaga 66" xfId="216"/>
    <cellStyle name="Uwaga 67" xfId="217"/>
    <cellStyle name="Uwaga 7" xfId="218"/>
    <cellStyle name="Uwaga 8" xfId="219"/>
    <cellStyle name="Uwaga 9" xfId="220"/>
    <cellStyle name="Currency" xfId="221"/>
    <cellStyle name="Currency [0]" xfId="222"/>
    <cellStyle name="Złe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4638675</xdr:colOff>
      <xdr:row>0</xdr:row>
      <xdr:rowOff>0</xdr:rowOff>
    </xdr:from>
    <xdr:to>
      <xdr:col>4</xdr:col>
      <xdr:colOff>733425</xdr:colOff>
      <xdr:row>4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2847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adnikprojektanta.pl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J48" sqref="J48"/>
    </sheetView>
  </sheetViews>
  <sheetFormatPr defaultColWidth="9.140625" defaultRowHeight="9.75" customHeight="1"/>
  <cols>
    <col min="1" max="1" width="4.421875" style="19" customWidth="1"/>
    <col min="2" max="2" width="78.00390625" style="20" customWidth="1"/>
    <col min="3" max="3" width="9.140625" style="20" customWidth="1"/>
    <col min="4" max="4" width="14.140625" style="20" customWidth="1"/>
    <col min="5" max="5" width="12.140625" style="20" customWidth="1"/>
    <col min="6" max="6" width="6.28125" style="20" customWidth="1"/>
    <col min="7" max="7" width="40.140625" style="20" customWidth="1"/>
    <col min="8" max="16384" width="9.140625" style="20" customWidth="1"/>
  </cols>
  <sheetData>
    <row r="1" spans="1:2" ht="17.25" customHeight="1">
      <c r="A1" s="19" t="s">
        <v>82</v>
      </c>
      <c r="B1" s="47"/>
    </row>
    <row r="2" ht="19.5" customHeight="1">
      <c r="B2" s="48" t="s">
        <v>83</v>
      </c>
    </row>
    <row r="3" ht="19.5" customHeight="1">
      <c r="B3" s="49" t="s">
        <v>84</v>
      </c>
    </row>
    <row r="4" ht="19.5" customHeight="1">
      <c r="B4" s="48"/>
    </row>
    <row r="5" ht="14.25" customHeight="1">
      <c r="A5" s="19" t="s">
        <v>53</v>
      </c>
    </row>
    <row r="6" ht="14.25" customHeight="1">
      <c r="A6" s="16" t="s">
        <v>25</v>
      </c>
    </row>
    <row r="7" ht="14.25" customHeight="1">
      <c r="A7" s="16" t="s">
        <v>26</v>
      </c>
    </row>
    <row r="8" spans="1:4" ht="118.5" customHeight="1">
      <c r="A8" s="50" t="s">
        <v>67</v>
      </c>
      <c r="B8" s="50"/>
      <c r="C8" s="50"/>
      <c r="D8" s="50"/>
    </row>
    <row r="9" spans="2:4" ht="14.25" customHeight="1">
      <c r="B9" s="21"/>
      <c r="C9" s="21"/>
      <c r="D9" s="21"/>
    </row>
    <row r="10" spans="1:4" ht="20.25" customHeight="1">
      <c r="A10" s="19" t="s">
        <v>27</v>
      </c>
      <c r="B10" s="21"/>
      <c r="C10" s="21"/>
      <c r="D10" s="21"/>
    </row>
    <row r="11" spans="1:4" ht="14.25" customHeight="1">
      <c r="A11" s="20"/>
      <c r="B11" s="17" t="s">
        <v>28</v>
      </c>
      <c r="C11" s="18" t="s">
        <v>29</v>
      </c>
      <c r="D11" s="22"/>
    </row>
    <row r="12" spans="2:3" ht="14.25" customHeight="1">
      <c r="B12" s="23" t="s">
        <v>30</v>
      </c>
      <c r="C12" s="24">
        <v>0.5</v>
      </c>
    </row>
    <row r="13" spans="2:3" ht="14.25" customHeight="1">
      <c r="B13" s="23" t="s">
        <v>31</v>
      </c>
      <c r="C13" s="24">
        <v>0.7</v>
      </c>
    </row>
    <row r="14" spans="2:3" ht="14.25" customHeight="1">
      <c r="B14" s="23" t="s">
        <v>32</v>
      </c>
      <c r="C14" s="24">
        <v>1</v>
      </c>
    </row>
    <row r="15" spans="2:3" ht="14.25" customHeight="1">
      <c r="B15" s="23" t="s">
        <v>33</v>
      </c>
      <c r="C15" s="24">
        <v>1.2</v>
      </c>
    </row>
    <row r="16" ht="14.25" customHeight="1"/>
    <row r="17" ht="14.25" customHeight="1">
      <c r="B17" s="20" t="s">
        <v>35</v>
      </c>
    </row>
    <row r="18" spans="2:5" ht="48" customHeight="1">
      <c r="B18" s="50" t="s">
        <v>54</v>
      </c>
      <c r="C18" s="50"/>
      <c r="D18" s="50"/>
      <c r="E18" s="50"/>
    </row>
    <row r="19" spans="1:4" ht="14.25" customHeight="1">
      <c r="A19" s="20"/>
      <c r="B19" s="22"/>
      <c r="C19" s="22"/>
      <c r="D19" s="22"/>
    </row>
    <row r="20" spans="1:7" ht="14.25" customHeight="1">
      <c r="A20" s="36" t="s">
        <v>2</v>
      </c>
      <c r="B20" s="37" t="s">
        <v>34</v>
      </c>
      <c r="C20" s="38" t="s">
        <v>14</v>
      </c>
      <c r="D20" s="39" t="s">
        <v>56</v>
      </c>
      <c r="E20" s="40" t="s">
        <v>55</v>
      </c>
      <c r="G20" s="20" t="s">
        <v>89</v>
      </c>
    </row>
    <row r="21" spans="1:5" ht="14.25" customHeight="1">
      <c r="A21" s="25">
        <v>1</v>
      </c>
      <c r="B21" s="26" t="s">
        <v>36</v>
      </c>
      <c r="C21" s="24">
        <v>2</v>
      </c>
      <c r="D21" s="27">
        <v>0.5</v>
      </c>
      <c r="E21" s="24">
        <f>C21*D21</f>
        <v>1</v>
      </c>
    </row>
    <row r="22" spans="1:5" ht="14.25" customHeight="1">
      <c r="A22" s="25">
        <v>2</v>
      </c>
      <c r="B22" s="26" t="s">
        <v>37</v>
      </c>
      <c r="C22" s="24">
        <v>0</v>
      </c>
      <c r="D22" s="27">
        <v>0.6</v>
      </c>
      <c r="E22" s="24">
        <f aca="true" t="shared" si="0" ref="E22:E38">C22*D22</f>
        <v>0</v>
      </c>
    </row>
    <row r="23" spans="1:5" ht="14.25" customHeight="1">
      <c r="A23" s="25">
        <v>3</v>
      </c>
      <c r="B23" s="26" t="s">
        <v>38</v>
      </c>
      <c r="C23" s="24">
        <v>1</v>
      </c>
      <c r="D23" s="27">
        <v>0.8</v>
      </c>
      <c r="E23" s="24">
        <f t="shared" si="0"/>
        <v>0.8</v>
      </c>
    </row>
    <row r="24" spans="1:5" ht="14.25" customHeight="1">
      <c r="A24" s="25">
        <v>4</v>
      </c>
      <c r="B24" s="26" t="s">
        <v>39</v>
      </c>
      <c r="C24" s="24">
        <v>0</v>
      </c>
      <c r="D24" s="27">
        <v>0.8</v>
      </c>
      <c r="E24" s="24">
        <f t="shared" si="0"/>
        <v>0</v>
      </c>
    </row>
    <row r="25" spans="1:5" ht="14.25" customHeight="1">
      <c r="A25" s="25">
        <v>5</v>
      </c>
      <c r="B25" s="26" t="s">
        <v>40</v>
      </c>
      <c r="C25" s="24">
        <v>0</v>
      </c>
      <c r="D25" s="27">
        <v>0.5</v>
      </c>
      <c r="E25" s="24">
        <f t="shared" si="0"/>
        <v>0</v>
      </c>
    </row>
    <row r="26" spans="1:5" ht="14.25" customHeight="1">
      <c r="A26" s="25">
        <v>6</v>
      </c>
      <c r="B26" s="26" t="s">
        <v>41</v>
      </c>
      <c r="C26" s="24">
        <v>0</v>
      </c>
      <c r="D26" s="27">
        <v>0.2</v>
      </c>
      <c r="E26" s="24">
        <f t="shared" si="0"/>
        <v>0</v>
      </c>
    </row>
    <row r="27" spans="1:5" ht="14.25" customHeight="1">
      <c r="A27" s="25">
        <v>7</v>
      </c>
      <c r="B27" s="26" t="s">
        <v>18</v>
      </c>
      <c r="C27" s="24">
        <v>1</v>
      </c>
      <c r="D27" s="27">
        <v>0.8</v>
      </c>
      <c r="E27" s="24">
        <f t="shared" si="0"/>
        <v>0.8</v>
      </c>
    </row>
    <row r="28" spans="1:5" ht="14.25" customHeight="1">
      <c r="A28" s="25">
        <v>8</v>
      </c>
      <c r="B28" s="26" t="s">
        <v>42</v>
      </c>
      <c r="C28" s="24">
        <v>1</v>
      </c>
      <c r="D28" s="27">
        <v>0.8</v>
      </c>
      <c r="E28" s="24">
        <f t="shared" si="0"/>
        <v>0.8</v>
      </c>
    </row>
    <row r="29" spans="1:5" ht="14.25" customHeight="1">
      <c r="A29" s="25">
        <v>9</v>
      </c>
      <c r="B29" s="26" t="s">
        <v>43</v>
      </c>
      <c r="C29" s="24">
        <v>1</v>
      </c>
      <c r="D29" s="27">
        <v>0.8</v>
      </c>
      <c r="E29" s="24">
        <f t="shared" si="0"/>
        <v>0.8</v>
      </c>
    </row>
    <row r="30" spans="1:5" ht="14.25" customHeight="1">
      <c r="A30" s="25">
        <v>10</v>
      </c>
      <c r="B30" s="26" t="s">
        <v>44</v>
      </c>
      <c r="C30" s="24">
        <v>1</v>
      </c>
      <c r="D30" s="27">
        <v>0.8</v>
      </c>
      <c r="E30" s="24">
        <f t="shared" si="0"/>
        <v>0.8</v>
      </c>
    </row>
    <row r="31" spans="1:5" ht="14.25" customHeight="1">
      <c r="A31" s="25">
        <v>11</v>
      </c>
      <c r="B31" s="26" t="s">
        <v>45</v>
      </c>
      <c r="C31" s="24">
        <v>0</v>
      </c>
      <c r="D31" s="27">
        <v>1.5</v>
      </c>
      <c r="E31" s="24">
        <f t="shared" si="0"/>
        <v>0</v>
      </c>
    </row>
    <row r="32" spans="1:5" ht="14.25" customHeight="1">
      <c r="A32" s="25">
        <v>12</v>
      </c>
      <c r="B32" s="26" t="s">
        <v>46</v>
      </c>
      <c r="C32" s="24">
        <v>0</v>
      </c>
      <c r="D32" s="27">
        <v>0</v>
      </c>
      <c r="E32" s="24">
        <f t="shared" si="0"/>
        <v>0</v>
      </c>
    </row>
    <row r="33" spans="1:5" ht="14.25" customHeight="1">
      <c r="A33" s="25">
        <v>13</v>
      </c>
      <c r="B33" s="26" t="s">
        <v>47</v>
      </c>
      <c r="C33" s="24">
        <v>2</v>
      </c>
      <c r="D33" s="27">
        <v>2</v>
      </c>
      <c r="E33" s="24">
        <f t="shared" si="0"/>
        <v>4</v>
      </c>
    </row>
    <row r="34" spans="1:5" ht="14.25" customHeight="1">
      <c r="A34" s="25">
        <v>14</v>
      </c>
      <c r="B34" s="26" t="s">
        <v>48</v>
      </c>
      <c r="C34" s="24">
        <v>0</v>
      </c>
      <c r="D34" s="27">
        <v>2</v>
      </c>
      <c r="E34" s="24">
        <f t="shared" si="0"/>
        <v>0</v>
      </c>
    </row>
    <row r="35" spans="1:5" ht="14.25" customHeight="1">
      <c r="A35" s="25">
        <v>15</v>
      </c>
      <c r="B35" s="26" t="s">
        <v>49</v>
      </c>
      <c r="C35" s="24">
        <v>0</v>
      </c>
      <c r="D35" s="27">
        <v>2.5</v>
      </c>
      <c r="E35" s="24">
        <f t="shared" si="0"/>
        <v>0</v>
      </c>
    </row>
    <row r="36" spans="1:5" ht="14.25" customHeight="1">
      <c r="A36" s="25">
        <v>16</v>
      </c>
      <c r="B36" s="26" t="s">
        <v>50</v>
      </c>
      <c r="C36" s="24">
        <v>0</v>
      </c>
      <c r="D36" s="27">
        <v>0.8</v>
      </c>
      <c r="E36" s="24">
        <f t="shared" si="0"/>
        <v>0</v>
      </c>
    </row>
    <row r="37" spans="1:5" ht="14.25" customHeight="1">
      <c r="A37" s="25">
        <v>17</v>
      </c>
      <c r="B37" s="26" t="s">
        <v>51</v>
      </c>
      <c r="C37" s="24">
        <v>0</v>
      </c>
      <c r="D37" s="27">
        <v>1.5</v>
      </c>
      <c r="E37" s="24">
        <f t="shared" si="0"/>
        <v>0</v>
      </c>
    </row>
    <row r="38" spans="1:5" ht="14.25" customHeight="1">
      <c r="A38" s="25">
        <v>18</v>
      </c>
      <c r="B38" s="26" t="s">
        <v>52</v>
      </c>
      <c r="C38" s="24">
        <v>0</v>
      </c>
      <c r="D38" s="27">
        <v>2</v>
      </c>
      <c r="E38" s="24">
        <f t="shared" si="0"/>
        <v>0</v>
      </c>
    </row>
    <row r="39" spans="2:5" ht="14.25" customHeight="1">
      <c r="B39" s="20" t="s">
        <v>59</v>
      </c>
      <c r="D39" s="28" t="s">
        <v>60</v>
      </c>
      <c r="E39" s="41">
        <f>SUM(E21:E38)</f>
        <v>9</v>
      </c>
    </row>
    <row r="40" spans="2:7" ht="14.25" customHeight="1">
      <c r="B40" s="20" t="s">
        <v>65</v>
      </c>
      <c r="D40" s="28" t="s">
        <v>66</v>
      </c>
      <c r="E40" s="28">
        <v>0.5</v>
      </c>
      <c r="G40" s="45" t="s">
        <v>88</v>
      </c>
    </row>
    <row r="41" spans="1:6" ht="14.25" customHeight="1">
      <c r="A41" s="20"/>
      <c r="B41" s="34" t="s">
        <v>57</v>
      </c>
      <c r="C41" s="22"/>
      <c r="D41" s="32" t="s">
        <v>58</v>
      </c>
      <c r="E41" s="35">
        <f>E40*SQRT(E39)</f>
        <v>1.5</v>
      </c>
      <c r="F41" s="33" t="s">
        <v>4</v>
      </c>
    </row>
    <row r="42" spans="1:6" ht="14.25" customHeight="1">
      <c r="A42" s="20"/>
      <c r="B42" s="34"/>
      <c r="C42" s="22"/>
      <c r="D42" s="32" t="s">
        <v>58</v>
      </c>
      <c r="E42" s="35">
        <f>E41*3.6</f>
        <v>5.4</v>
      </c>
      <c r="F42" s="33" t="s">
        <v>81</v>
      </c>
    </row>
    <row r="43" spans="1:5" ht="14.25" customHeight="1">
      <c r="A43" s="20"/>
      <c r="B43" s="22"/>
      <c r="C43" s="22"/>
      <c r="D43" s="30"/>
      <c r="E43" s="28"/>
    </row>
    <row r="44" spans="1:5" ht="14.25" customHeight="1">
      <c r="A44" s="20"/>
      <c r="B44" s="42" t="s">
        <v>77</v>
      </c>
      <c r="C44" s="22"/>
      <c r="D44" s="30"/>
      <c r="E44" s="28"/>
    </row>
    <row r="45" ht="24.75" customHeight="1">
      <c r="B45" s="31" t="s">
        <v>68</v>
      </c>
    </row>
    <row r="46" ht="14.25" customHeight="1">
      <c r="B46" s="20" t="s">
        <v>69</v>
      </c>
    </row>
    <row r="47" ht="14.25" customHeight="1">
      <c r="B47" s="20" t="s">
        <v>70</v>
      </c>
    </row>
    <row r="48" spans="2:7" ht="14.25" customHeight="1">
      <c r="B48" s="20" t="s">
        <v>71</v>
      </c>
      <c r="D48" s="28" t="s">
        <v>58</v>
      </c>
      <c r="E48" s="41">
        <f>E41</f>
        <v>1.5</v>
      </c>
      <c r="F48" s="20" t="s">
        <v>4</v>
      </c>
      <c r="G48" s="45" t="s">
        <v>79</v>
      </c>
    </row>
    <row r="49" spans="2:7" ht="14.25" customHeight="1">
      <c r="B49" s="20" t="s">
        <v>72</v>
      </c>
      <c r="D49" s="28" t="s">
        <v>75</v>
      </c>
      <c r="E49" s="28">
        <v>0</v>
      </c>
      <c r="F49" s="20" t="s">
        <v>4</v>
      </c>
      <c r="G49" s="45" t="s">
        <v>80</v>
      </c>
    </row>
    <row r="50" spans="2:7" ht="14.25" customHeight="1">
      <c r="B50" s="20" t="s">
        <v>73</v>
      </c>
      <c r="D50" s="28" t="s">
        <v>76</v>
      </c>
      <c r="E50" s="28">
        <v>0</v>
      </c>
      <c r="F50" s="20" t="s">
        <v>4</v>
      </c>
      <c r="G50" s="45" t="s">
        <v>80</v>
      </c>
    </row>
    <row r="51" spans="2:6" ht="14.25" customHeight="1">
      <c r="B51" s="31" t="s">
        <v>74</v>
      </c>
      <c r="D51" s="43" t="s">
        <v>78</v>
      </c>
      <c r="E51" s="46">
        <f>SUM(E48:E50)</f>
        <v>1.5</v>
      </c>
      <c r="F51" s="44" t="s">
        <v>4</v>
      </c>
    </row>
    <row r="52" spans="4:6" ht="14.25" customHeight="1">
      <c r="D52" s="32" t="s">
        <v>58</v>
      </c>
      <c r="E52" s="35">
        <f>E51*3.6</f>
        <v>5.4</v>
      </c>
      <c r="F52" s="33" t="s">
        <v>81</v>
      </c>
    </row>
    <row r="53" ht="14.25" customHeight="1"/>
    <row r="54" spans="1:6" ht="14.25" customHeight="1">
      <c r="A54" s="20"/>
      <c r="B54" s="22" t="s">
        <v>61</v>
      </c>
      <c r="C54" s="22"/>
      <c r="D54" s="30"/>
      <c r="E54" s="29" t="s">
        <v>62</v>
      </c>
      <c r="F54" s="31" t="s">
        <v>63</v>
      </c>
    </row>
    <row r="55" spans="1:6" ht="14.25" customHeight="1">
      <c r="A55" s="20"/>
      <c r="B55" s="22" t="s">
        <v>86</v>
      </c>
      <c r="C55" s="22"/>
      <c r="D55" s="30" t="s">
        <v>87</v>
      </c>
      <c r="E55" s="29">
        <v>1.5</v>
      </c>
      <c r="F55" s="31" t="s">
        <v>64</v>
      </c>
    </row>
    <row r="56" spans="1:6" ht="14.25" customHeight="1">
      <c r="A56" s="20"/>
      <c r="B56" s="22" t="s">
        <v>85</v>
      </c>
      <c r="C56" s="22"/>
      <c r="D56" s="30" t="s">
        <v>87</v>
      </c>
      <c r="E56" s="29">
        <v>2.8</v>
      </c>
      <c r="F56" s="31" t="s">
        <v>64</v>
      </c>
    </row>
    <row r="57" spans="1:5" ht="14.25" customHeight="1">
      <c r="A57" s="20"/>
      <c r="B57" s="20" t="s">
        <v>90</v>
      </c>
      <c r="C57" s="22"/>
      <c r="D57" s="30"/>
      <c r="E57" s="28"/>
    </row>
    <row r="60" ht="14.25" customHeight="1"/>
  </sheetData>
  <sheetProtection/>
  <mergeCells count="2">
    <mergeCell ref="A8:D8"/>
    <mergeCell ref="B18:E18"/>
  </mergeCells>
  <hyperlinks>
    <hyperlink ref="B2" r:id="rId1" display="https://poradnikprojektanta.pl/"/>
  </hyperlinks>
  <printOptions/>
  <pageMargins left="0.7" right="0.7" top="0.75" bottom="0.75" header="0.3" footer="0.3"/>
  <pageSetup orientation="portrait" paperSize="9" r:id="rId5"/>
  <drawing r:id="rId4"/>
  <legacyDrawing r:id="rId3"/>
  <oleObjects>
    <oleObject progId="Equation.3" shapeId="3041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6.140625" style="3" customWidth="1"/>
    <col min="2" max="2" width="34.8515625" style="0" customWidth="1"/>
    <col min="4" max="4" width="9.28125" style="0" customWidth="1"/>
    <col min="5" max="5" width="12.140625" style="0" customWidth="1"/>
    <col min="6" max="6" width="12.421875" style="0" customWidth="1"/>
  </cols>
  <sheetData>
    <row r="1" spans="2:4" ht="31.5" customHeight="1">
      <c r="B1" s="6" t="s">
        <v>5</v>
      </c>
      <c r="C1" s="6" t="s">
        <v>6</v>
      </c>
      <c r="D1" s="6" t="s">
        <v>7</v>
      </c>
    </row>
    <row r="2" spans="2:4" ht="15">
      <c r="B2" s="6" t="s">
        <v>8</v>
      </c>
      <c r="C2" s="7"/>
      <c r="D2" s="7">
        <v>0.5</v>
      </c>
    </row>
    <row r="3" spans="2:4" ht="15">
      <c r="B3" s="6" t="s">
        <v>9</v>
      </c>
      <c r="C3" s="7"/>
      <c r="D3" s="7">
        <v>0.8</v>
      </c>
    </row>
    <row r="4" spans="2:4" ht="15">
      <c r="B4" s="6" t="s">
        <v>10</v>
      </c>
      <c r="C4" s="7"/>
      <c r="D4" s="7">
        <v>0.8</v>
      </c>
    </row>
    <row r="5" spans="2:4" ht="15">
      <c r="B5" s="6" t="s">
        <v>11</v>
      </c>
      <c r="C5" s="7"/>
      <c r="D5" s="7">
        <v>0.5</v>
      </c>
    </row>
    <row r="6" spans="2:4" ht="15">
      <c r="B6" s="6" t="s">
        <v>12</v>
      </c>
      <c r="C6" s="7"/>
      <c r="D6" s="7">
        <v>2.5</v>
      </c>
    </row>
    <row r="7" spans="2:4" ht="15">
      <c r="B7" s="6" t="s">
        <v>13</v>
      </c>
      <c r="C7" s="7"/>
      <c r="D7" s="7">
        <v>0.8</v>
      </c>
    </row>
    <row r="9" spans="1:5" ht="51">
      <c r="A9" s="2" t="e">
        <f>#REF!</f>
        <v>#REF!</v>
      </c>
      <c r="B9" s="8" t="e">
        <f>#REF!</f>
        <v>#REF!</v>
      </c>
      <c r="C9" s="9" t="s">
        <v>14</v>
      </c>
      <c r="D9" s="6" t="s">
        <v>7</v>
      </c>
      <c r="E9" s="4" t="s">
        <v>3</v>
      </c>
    </row>
    <row r="10" spans="1:5" ht="15">
      <c r="A10" s="2">
        <v>1</v>
      </c>
      <c r="B10" s="8" t="s">
        <v>15</v>
      </c>
      <c r="C10" s="8">
        <v>15</v>
      </c>
      <c r="D10" s="8">
        <v>1</v>
      </c>
      <c r="E10" s="5">
        <f>C10*D10</f>
        <v>15</v>
      </c>
    </row>
    <row r="11" spans="1:5" ht="15">
      <c r="A11" s="2">
        <v>2</v>
      </c>
      <c r="B11" s="8" t="s">
        <v>11</v>
      </c>
      <c r="C11" s="8">
        <v>4</v>
      </c>
      <c r="D11" s="8">
        <v>0.5</v>
      </c>
      <c r="E11" s="5">
        <f aca="true" t="shared" si="0" ref="E11:E19">C11*D11</f>
        <v>2</v>
      </c>
    </row>
    <row r="12" spans="1:5" ht="15">
      <c r="A12" s="2">
        <v>3</v>
      </c>
      <c r="B12" s="8" t="s">
        <v>16</v>
      </c>
      <c r="C12" s="8">
        <v>8</v>
      </c>
      <c r="D12" s="8">
        <v>2.5</v>
      </c>
      <c r="E12" s="5">
        <f t="shared" si="0"/>
        <v>20</v>
      </c>
    </row>
    <row r="13" spans="1:5" ht="15">
      <c r="A13" s="2">
        <v>4</v>
      </c>
      <c r="B13" s="8" t="s">
        <v>0</v>
      </c>
      <c r="C13" s="8">
        <v>2</v>
      </c>
      <c r="D13" s="8">
        <v>1</v>
      </c>
      <c r="E13" s="5">
        <f t="shared" si="0"/>
        <v>2</v>
      </c>
    </row>
    <row r="14" spans="1:5" ht="15">
      <c r="A14" s="2">
        <v>5</v>
      </c>
      <c r="B14" s="8" t="s">
        <v>1</v>
      </c>
      <c r="C14" s="8">
        <v>0</v>
      </c>
      <c r="D14" s="8">
        <v>1.5</v>
      </c>
      <c r="E14" s="5">
        <f t="shared" si="0"/>
        <v>0</v>
      </c>
    </row>
    <row r="15" spans="1:5" ht="15">
      <c r="A15" s="2">
        <v>6</v>
      </c>
      <c r="B15" s="8" t="s">
        <v>17</v>
      </c>
      <c r="C15" s="8">
        <v>0</v>
      </c>
      <c r="D15" s="8">
        <v>1</v>
      </c>
      <c r="E15" s="5">
        <f t="shared" si="0"/>
        <v>0</v>
      </c>
    </row>
    <row r="16" spans="1:5" ht="15">
      <c r="A16" s="2">
        <v>7</v>
      </c>
      <c r="B16" s="8" t="s">
        <v>18</v>
      </c>
      <c r="C16" s="8">
        <v>0</v>
      </c>
      <c r="D16" s="8">
        <v>1</v>
      </c>
      <c r="E16" s="5">
        <f t="shared" si="0"/>
        <v>0</v>
      </c>
    </row>
    <row r="17" spans="1:5" ht="15">
      <c r="A17" s="2">
        <v>8</v>
      </c>
      <c r="B17" s="8" t="s">
        <v>9</v>
      </c>
      <c r="C17" s="8">
        <v>5</v>
      </c>
      <c r="D17" s="8">
        <v>1</v>
      </c>
      <c r="E17" s="5">
        <f t="shared" si="0"/>
        <v>5</v>
      </c>
    </row>
    <row r="18" spans="1:5" ht="15">
      <c r="A18" s="2">
        <v>9</v>
      </c>
      <c r="B18" s="8" t="s">
        <v>19</v>
      </c>
      <c r="C18" s="8">
        <v>1</v>
      </c>
      <c r="D18" s="8">
        <v>1</v>
      </c>
      <c r="E18" s="5">
        <f t="shared" si="0"/>
        <v>1</v>
      </c>
    </row>
    <row r="19" spans="1:5" ht="15">
      <c r="A19" s="2">
        <v>10</v>
      </c>
      <c r="B19" s="8" t="s">
        <v>8</v>
      </c>
      <c r="C19" s="8">
        <v>11</v>
      </c>
      <c r="D19" s="8">
        <v>0.5</v>
      </c>
      <c r="E19" s="5">
        <f t="shared" si="0"/>
        <v>5.5</v>
      </c>
    </row>
    <row r="20" spans="1:5" ht="15">
      <c r="A20" s="11"/>
      <c r="B20" s="12"/>
      <c r="C20" s="12"/>
      <c r="D20" s="12" t="s">
        <v>20</v>
      </c>
      <c r="E20" s="13">
        <f>SUM(E10:E19)</f>
        <v>50.5</v>
      </c>
    </row>
    <row r="22" spans="1:4" ht="96" customHeight="1">
      <c r="A22" s="51" t="s">
        <v>24</v>
      </c>
      <c r="B22" s="51"/>
      <c r="C22" s="51"/>
      <c r="D22" s="51"/>
    </row>
    <row r="23" spans="1:4" ht="15">
      <c r="A23" s="1" t="s">
        <v>21</v>
      </c>
      <c r="B23" s="10">
        <f>0.5*((SUM(E10:E17)+E19))^0.5</f>
        <v>3.517811819867572</v>
      </c>
      <c r="C23" s="1" t="s">
        <v>4</v>
      </c>
      <c r="D23" s="1"/>
    </row>
    <row r="24" spans="1:4" ht="15">
      <c r="A24" s="1" t="s">
        <v>22</v>
      </c>
      <c r="B24" s="10">
        <f>1.2*(E18)^0.5</f>
        <v>1.2</v>
      </c>
      <c r="C24" s="1" t="s">
        <v>4</v>
      </c>
      <c r="D24" s="1"/>
    </row>
    <row r="25" spans="1:4" ht="15">
      <c r="A25" s="14" t="s">
        <v>23</v>
      </c>
      <c r="B25" s="15">
        <f>SUM(B23:B24)</f>
        <v>4.717811819867572</v>
      </c>
      <c r="C25" s="14" t="s">
        <v>4</v>
      </c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</sheetData>
  <sheetProtection/>
  <mergeCells count="1">
    <mergeCell ref="A22:D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Obliczenie natężenia ścieków</dc:title>
  <dc:subject/>
  <dc:creator>poradnikprojektanta.pl;Adam Masłowski</dc:creator>
  <cp:keywords/>
  <dc:description/>
  <cp:lastModifiedBy>Dell</cp:lastModifiedBy>
  <dcterms:created xsi:type="dcterms:W3CDTF">2006-09-22T13:37:51Z</dcterms:created>
  <dcterms:modified xsi:type="dcterms:W3CDTF">2017-02-22T08:06:35Z</dcterms:modified>
  <cp:category>Instalacje kanalizacyjne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